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uckFelder\Documents\D-iPT CA\2020\Events-2020\Town Halls\Town Hall 2020-04-28\Files 2020-04-28\"/>
    </mc:Choice>
  </mc:AlternateContent>
  <xr:revisionPtr revIDLastSave="0" documentId="13_ncr:1_{554882AA-8190-4468-AEB5-681857FCF1F3}" xr6:coauthVersionLast="45" xr6:coauthVersionMax="45" xr10:uidLastSave="{00000000-0000-0000-0000-000000000000}"/>
  <bookViews>
    <workbookView xWindow="28680" yWindow="-120" windowWidth="38640" windowHeight="15840" xr2:uid="{406CD3E2-E0A1-417C-87E9-AC6BE889BF2D}"/>
  </bookViews>
  <sheets>
    <sheet name="Start Here" sheetId="4" r:id="rId1"/>
    <sheet name="Example" sheetId="2" r:id="rId2"/>
    <sheet name="Actual" sheetId="5" r:id="rId3"/>
  </sheets>
  <definedNames>
    <definedName name="Options" localSheetId="2">Actual!#REF!</definedName>
    <definedName name="Options">Example!#REF!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5" l="1"/>
  <c r="D37" i="5"/>
  <c r="D38" i="5" s="1"/>
  <c r="D21" i="5"/>
  <c r="C21" i="5"/>
  <c r="D5" i="5"/>
  <c r="C5" i="5"/>
  <c r="C50" i="5" s="1"/>
  <c r="E4" i="5"/>
  <c r="D47" i="5" l="1"/>
  <c r="D48" i="5" s="1"/>
  <c r="D22" i="5"/>
  <c r="C44" i="2"/>
  <c r="D37" i="2"/>
  <c r="D38" i="2" s="1"/>
  <c r="D21" i="2" l="1"/>
  <c r="D47" i="2" s="1"/>
  <c r="D48" i="2" s="1"/>
  <c r="D5" i="2"/>
  <c r="C21" i="2"/>
  <c r="C5" i="2"/>
  <c r="C50" i="2" s="1"/>
  <c r="E4" i="2"/>
  <c r="D22" i="2" l="1"/>
</calcChain>
</file>

<file path=xl/sharedStrings.xml><?xml version="1.0" encoding="utf-8"?>
<sst xmlns="http://schemas.openxmlformats.org/spreadsheetml/2006/main" count="163" uniqueCount="92">
  <si>
    <t>Date</t>
  </si>
  <si>
    <t>Description</t>
  </si>
  <si>
    <t>Comments</t>
  </si>
  <si>
    <t>HHS Stimulus</t>
  </si>
  <si>
    <t>PPP Loan</t>
  </si>
  <si>
    <t>Income</t>
  </si>
  <si>
    <t>Total</t>
  </si>
  <si>
    <t>If the date is green it is after the funding date and before the 8 week date</t>
  </si>
  <si>
    <t>This workbook is designed to help you track the Income &amp; Expenses related to the HHS Stimulus &amp; PPP Loan</t>
  </si>
  <si>
    <t>Use the Actual sheet to track your numbers</t>
  </si>
  <si>
    <t>The date cell will turn red if that date falls after the date that is 8 weeks past the funding date</t>
  </si>
  <si>
    <t>Enter data in cells like this</t>
  </si>
  <si>
    <t>Calculations are in cells like this</t>
  </si>
  <si>
    <t>Will be red if &lt;75%, will turn green when &gt;=75% of income</t>
  </si>
  <si>
    <t>HHS</t>
  </si>
  <si>
    <t>PPP</t>
  </si>
  <si>
    <t># Employees</t>
  </si>
  <si>
    <t>Estimated lost revenues</t>
  </si>
  <si>
    <t xml:space="preserve">One provision in the HHS Stimulus is to cover lost revenues - a good estimate is your average monthly income for Jan-Mar 2020 compared to any month in Apr-Dec 2020 </t>
  </si>
  <si>
    <t>There are two columns, Column C for the the HHS Stimulus, Column D for the PPP Loan</t>
  </si>
  <si>
    <t>Those who receive more than $150,000 have additional reporting responsibilities</t>
  </si>
  <si>
    <t>Using the workbook</t>
  </si>
  <si>
    <t>Review the Example to see some fake numbers</t>
  </si>
  <si>
    <t>HHS Stimulus - Column C</t>
  </si>
  <si>
    <t>PPP Loan - Column D</t>
  </si>
  <si>
    <t>Links</t>
  </si>
  <si>
    <t>https://www.hhs.gov/sites/default/files/relief-fund-payment-terms-and-conditions-04132020.pdf</t>
  </si>
  <si>
    <t>https://www.irs.gov/newsroom/deferral-of-employment-tax-deposits-and-payments-through-december-31-2020</t>
  </si>
  <si>
    <t>Deferral of Social Security Employer Taxes</t>
  </si>
  <si>
    <t>HHS Stimulus Terms &amp; Conditions</t>
  </si>
  <si>
    <t>If you receive a PPP Loan, review the above link &amp; speak with your advisors about this</t>
  </si>
  <si>
    <t>List each month by date paid, or you may be able to pro-rate for each pay period</t>
  </si>
  <si>
    <t>List by date paid, or you may be able to pro-rate by pay period</t>
  </si>
  <si>
    <t>Review the HHS Stimulus Terms &amp; Conditions &amp; speak with your advisor as needed</t>
  </si>
  <si>
    <t>Notes</t>
  </si>
  <si>
    <t>If the date turns red that date is past the 8 weeks from funding date</t>
  </si>
  <si>
    <t>May Rent</t>
  </si>
  <si>
    <t>June Rent</t>
  </si>
  <si>
    <t>&lt;=== 8 weeks from funding</t>
  </si>
  <si>
    <t>Enter the funding date in Cell A3, the amount in Cell C3</t>
  </si>
  <si>
    <t>Enter the funding date in Cell A4, the amount in Cell D4</t>
  </si>
  <si>
    <t>Cell E4 will show the date that is 8 weeks after the funding date</t>
  </si>
  <si>
    <t>When you enter the date in Column A the cell will turn green if that date falls after the funding date for the PPP &amp; before the 8 week date</t>
  </si>
  <si>
    <t>Payroll as % of Income</t>
  </si>
  <si>
    <t>Other as % of Income</t>
  </si>
  <si>
    <t>Payroll Expenses</t>
  </si>
  <si>
    <t>Other Expenses</t>
  </si>
  <si>
    <t>HHS Expenses</t>
  </si>
  <si>
    <t>Will be red if &gt;25%, will turn green when &lt;=25% of income</t>
  </si>
  <si>
    <t>Total PPP Expenes</t>
  </si>
  <si>
    <t>Spend no more than 25% on Other to have loan forgiven</t>
  </si>
  <si>
    <t>Spend 75%+ on Payroll to forgive within 8 weeks of funding</t>
  </si>
  <si>
    <t>HHS Net Income</t>
  </si>
  <si>
    <t>Spend no more than 25% on expenses other than Payroll to be forgiven</t>
  </si>
  <si>
    <t>Adjusted Gross Payroll</t>
  </si>
  <si>
    <t>Adjusted Gross Payroll = Gross Payroll less any amounts greater than $100K annualized basis for each employee</t>
  </si>
  <si>
    <t>Payment for employee benefits consisting of group health care coverage, including insurance premiums, and retirement</t>
  </si>
  <si>
    <t>Payment of state and local taxes assessed on compensation of employees</t>
  </si>
  <si>
    <t>Include allowance for separation or dismissal</t>
  </si>
  <si>
    <t>Employees must have US residence, compensation includes salary, wages, commissions, tips, vacation, parental, family, medical, or sick leave</t>
  </si>
  <si>
    <t>List the adjusted gross payroll for each pay period &amp; the number of Employees</t>
  </si>
  <si>
    <t>List this as a Loan Payable under Liabilities or however your CPA suggests so you can easily find the deposit</t>
  </si>
  <si>
    <t>List this as Other Income or however your CPA suggests so you can easily find the deposit</t>
  </si>
  <si>
    <t>Utilities include electricity, gas, water, transportation, telephone or internet service</t>
  </si>
  <si>
    <t>https://www.millercanfield.com/resources-COVID-19-PPP-Loan-Guidance.html</t>
  </si>
  <si>
    <t>PPP Loan Forgiveness</t>
  </si>
  <si>
    <t>https://www.jdsupra.com/legalnews/sba-provides-guidance-regarding-ppp-84524/</t>
  </si>
  <si>
    <t>https://www.sba.gov/funding-programs/loans/coronavirus-relief-options/paycheck-protection-program</t>
  </si>
  <si>
    <t>https://www.natlawreview.com/article/more-ppp-funding-approved-questions-remain-unanswered</t>
  </si>
  <si>
    <t>The exact requirements for the loan to be forgiven are not well defined as of 4/28/2020</t>
  </si>
  <si>
    <t>This workbook will help you track the key items and make it easier to find whatever documentation your lender requires</t>
  </si>
  <si>
    <t>You must spend at least 75% of the PPP Loan on Payroll expenses within 8 weeks of the funding date to have it forgiven</t>
  </si>
  <si>
    <t>Employee health insurance</t>
  </si>
  <si>
    <t>Employer portion of employee health insurance</t>
  </si>
  <si>
    <t>CA Employer Payroll Taxes</t>
  </si>
  <si>
    <t>$100,000 annually is equal to $1,923.07 per week ($100,000 / 52 weeks, rounded down to two decimal places), $3,846.14 per bi-weekly payroll, $4,166.66 per semi-monthly payroll</t>
  </si>
  <si>
    <t>Rent/Mortgage Interest</t>
  </si>
  <si>
    <t>Electricity</t>
  </si>
  <si>
    <t>Phone</t>
  </si>
  <si>
    <t>Water</t>
  </si>
  <si>
    <t>Internet</t>
  </si>
  <si>
    <t>Monitor your lender's information and info from the SBA in regards to dates and eligibile expenses for loan forgiveness</t>
  </si>
  <si>
    <t>There are specific requirements if your employee count is less than before, check with your lender</t>
  </si>
  <si>
    <t>General Distribution Portal</t>
  </si>
  <si>
    <t>https://covid19.linkhealth.com/docusign/#/step/1</t>
  </si>
  <si>
    <t>CARES Act Provider</t>
  </si>
  <si>
    <t>https://covid19.linkhealth.com/#/step/1</t>
  </si>
  <si>
    <t>Terms &amp; Conditions</t>
  </si>
  <si>
    <t>https://www.hhs.gov/coronavirus/cares-act-provider-relief-fund/terms-conditions/index.html</t>
  </si>
  <si>
    <t>For additional information, please visit</t>
  </si>
  <si>
    <t>www.hhs.gov/providerrelief</t>
  </si>
  <si>
    <t>Call the CARES Provider Relief line at 866-569-3522, TTY 711.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</si>
</sst>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b/>
      <sz val="11"/>
      <color rgb="FFFA7D00"/>
      <name val="Corbel"/>
      <family val="2"/>
    </font>
    <font>
      <sz val="11"/>
      <color rgb="FF3F3F76"/>
      <name val="Corbe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C99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40" fontId="4" fillId="0" borderId="0" xfId="0" applyNumberFormat="1" applyFont="1"/>
    <xf numFmtId="14" fontId="4" fillId="0" borderId="0" xfId="0" applyNumberFormat="1" applyFont="1"/>
    <xf numFmtId="14" fontId="5" fillId="0" borderId="0" xfId="0" applyNumberFormat="1" applyFont="1" applyAlignment="1">
      <alignment horizontal="center"/>
    </xf>
    <xf numFmtId="40" fontId="5" fillId="0" borderId="0" xfId="0" applyNumberFormat="1" applyFont="1" applyAlignment="1">
      <alignment horizontal="center"/>
    </xf>
    <xf numFmtId="14" fontId="5" fillId="0" borderId="0" xfId="0" applyNumberFormat="1" applyFont="1"/>
    <xf numFmtId="40" fontId="5" fillId="0" borderId="0" xfId="0" applyNumberFormat="1" applyFont="1" applyBorder="1"/>
    <xf numFmtId="40" fontId="6" fillId="3" borderId="2" xfId="3" applyNumberFormat="1" applyFont="1" applyBorder="1"/>
    <xf numFmtId="14" fontId="4" fillId="0" borderId="3" xfId="0" applyNumberFormat="1" applyFont="1" applyBorder="1"/>
    <xf numFmtId="40" fontId="4" fillId="0" borderId="3" xfId="0" applyNumberFormat="1" applyFont="1" applyBorder="1"/>
    <xf numFmtId="40" fontId="7" fillId="2" borderId="3" xfId="2" applyNumberFormat="1" applyFont="1" applyBorder="1"/>
    <xf numFmtId="14" fontId="6" fillId="3" borderId="1" xfId="3" applyNumberFormat="1" applyFont="1"/>
    <xf numFmtId="40" fontId="6" fillId="3" borderId="1" xfId="3" applyNumberFormat="1" applyFont="1" applyBorder="1"/>
    <xf numFmtId="0" fontId="7" fillId="2" borderId="1" xfId="2" applyFont="1"/>
    <xf numFmtId="0" fontId="6" fillId="3" borderId="1" xfId="3" applyFont="1"/>
    <xf numFmtId="40" fontId="7" fillId="0" borderId="3" xfId="2" applyNumberFormat="1" applyFont="1" applyFill="1" applyBorder="1"/>
    <xf numFmtId="38" fontId="5" fillId="0" borderId="0" xfId="0" applyNumberFormat="1" applyFont="1" applyAlignment="1">
      <alignment horizontal="center"/>
    </xf>
    <xf numFmtId="38" fontId="4" fillId="0" borderId="0" xfId="0" applyNumberFormat="1" applyFont="1"/>
    <xf numFmtId="38" fontId="7" fillId="0" borderId="3" xfId="2" applyNumberFormat="1" applyFont="1" applyFill="1" applyBorder="1"/>
    <xf numFmtId="38" fontId="7" fillId="2" borderId="3" xfId="2" applyNumberFormat="1" applyFont="1" applyBorder="1"/>
    <xf numFmtId="0" fontId="5" fillId="0" borderId="0" xfId="0" applyFont="1"/>
    <xf numFmtId="0" fontId="8" fillId="0" borderId="0" xfId="4"/>
    <xf numFmtId="38" fontId="6" fillId="0" borderId="0" xfId="3" applyNumberFormat="1" applyFont="1" applyFill="1" applyBorder="1"/>
    <xf numFmtId="14" fontId="7" fillId="2" borderId="1" xfId="2" applyNumberFormat="1" applyFont="1"/>
    <xf numFmtId="164" fontId="6" fillId="3" borderId="3" xfId="1" applyNumberFormat="1" applyFont="1" applyFill="1" applyBorder="1"/>
    <xf numFmtId="40" fontId="6" fillId="3" borderId="4" xfId="3" applyNumberFormat="1" applyFont="1" applyBorder="1"/>
    <xf numFmtId="14" fontId="7" fillId="2" borderId="3" xfId="2" applyNumberFormat="1" applyFont="1" applyBorder="1"/>
    <xf numFmtId="40" fontId="7" fillId="4" borderId="3" xfId="2" applyNumberFormat="1" applyFont="1" applyFill="1" applyBorder="1"/>
    <xf numFmtId="40" fontId="5" fillId="0" borderId="0" xfId="0" applyNumberFormat="1" applyFont="1"/>
    <xf numFmtId="40" fontId="6" fillId="3" borderId="3" xfId="3" applyNumberFormat="1" applyFont="1" applyBorder="1"/>
    <xf numFmtId="38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left" indent="1"/>
    </xf>
  </cellXfs>
  <cellStyles count="5">
    <cellStyle name="Calculation" xfId="3" builtinId="22"/>
    <cellStyle name="Hyperlink" xfId="4" builtinId="8"/>
    <cellStyle name="Input" xfId="2" builtinId="20"/>
    <cellStyle name="Normal" xfId="0" builtinId="0"/>
    <cellStyle name="Percent" xfId="1" builtinId="5"/>
  </cellStyles>
  <dxfs count="6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9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9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9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9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9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9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9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9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9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9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9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9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549335</xdr:colOff>
      <xdr:row>9</xdr:row>
      <xdr:rowOff>39619</xdr:rowOff>
    </xdr:from>
    <xdr:to>
      <xdr:col>5</xdr:col>
      <xdr:colOff>2567038</xdr:colOff>
      <xdr:row>12</xdr:row>
      <xdr:rowOff>4326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EA78A92-AB3A-4F6B-B4D5-70D53EBBAF15}"/>
            </a:ext>
          </a:extLst>
        </xdr:cNvPr>
        <xdr:cNvSpPr txBox="1"/>
      </xdr:nvSpPr>
      <xdr:spPr>
        <a:xfrm rot="20509118">
          <a:off x="5721410" y="1754119"/>
          <a:ext cx="2017703" cy="5362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000">
              <a:solidFill>
                <a:srgbClr val="FF0000"/>
              </a:solidFill>
              <a:latin typeface="Corbel" panose="020B0503020204020204" pitchFamily="34" charset="0"/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vid19.linkhealth.com/" TargetMode="External"/><Relationship Id="rId3" Type="http://schemas.openxmlformats.org/officeDocument/2006/relationships/hyperlink" Target="https://www.millercanfield.com/resources-COVID-19-PPP-Loan-Guidance.html" TargetMode="External"/><Relationship Id="rId7" Type="http://schemas.openxmlformats.org/officeDocument/2006/relationships/hyperlink" Target="https://covid19.linkhealth.com/docusign/" TargetMode="External"/><Relationship Id="rId2" Type="http://schemas.openxmlformats.org/officeDocument/2006/relationships/hyperlink" Target="https://www.irs.gov/newsroom/deferral-of-employment-tax-deposits-and-payments-through-december-31-2020" TargetMode="External"/><Relationship Id="rId1" Type="http://schemas.openxmlformats.org/officeDocument/2006/relationships/hyperlink" Target="https://www.hhs.gov/sites/default/files/relief-fund-payment-terms-and-conditions-04132020.pdf" TargetMode="External"/><Relationship Id="rId6" Type="http://schemas.openxmlformats.org/officeDocument/2006/relationships/hyperlink" Target="https://www.natlawreview.com/article/more-ppp-funding-approved-questions-remain-unanswered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sba.gov/funding-programs/loans/coronavirus-relief-options/paycheck-protection-program" TargetMode="External"/><Relationship Id="rId10" Type="http://schemas.openxmlformats.org/officeDocument/2006/relationships/hyperlink" Target="http://www.hhs.gov/providerrelief" TargetMode="External"/><Relationship Id="rId4" Type="http://schemas.openxmlformats.org/officeDocument/2006/relationships/hyperlink" Target="https://www.jdsupra.com/legalnews/sba-provides-guidance-regarding-ppp-84524/" TargetMode="External"/><Relationship Id="rId9" Type="http://schemas.openxmlformats.org/officeDocument/2006/relationships/hyperlink" Target="https://www.hhs.gov/coronavirus/cares-act-provider-relief-fund/terms-conditions/index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0C5C2-800E-41B3-A713-30AF59529481}">
  <dimension ref="A1:B49"/>
  <sheetViews>
    <sheetView showGridLines="0" tabSelected="1" workbookViewId="0"/>
  </sheetViews>
  <sheetFormatPr defaultRowHeight="15" x14ac:dyDescent="0.25"/>
  <cols>
    <col min="1" max="1" width="2.7109375" style="1" customWidth="1"/>
    <col min="2" max="2" width="150.7109375" style="1" customWidth="1"/>
    <col min="3" max="16384" width="9.140625" style="1"/>
  </cols>
  <sheetData>
    <row r="1" spans="1:2" x14ac:dyDescent="0.25">
      <c r="B1" s="1" t="s">
        <v>8</v>
      </c>
    </row>
    <row r="2" spans="1:2" x14ac:dyDescent="0.25">
      <c r="B2" s="1" t="s">
        <v>19</v>
      </c>
    </row>
    <row r="4" spans="1:2" x14ac:dyDescent="0.25">
      <c r="A4" s="21" t="s">
        <v>23</v>
      </c>
    </row>
    <row r="5" spans="1:2" x14ac:dyDescent="0.25">
      <c r="B5" s="2" t="s">
        <v>18</v>
      </c>
    </row>
    <row r="6" spans="1:2" x14ac:dyDescent="0.25">
      <c r="B6" s="1" t="s">
        <v>20</v>
      </c>
    </row>
    <row r="7" spans="1:2" x14ac:dyDescent="0.25">
      <c r="B7" s="1" t="s">
        <v>39</v>
      </c>
    </row>
    <row r="9" spans="1:2" x14ac:dyDescent="0.25">
      <c r="A9" s="21" t="s">
        <v>24</v>
      </c>
    </row>
    <row r="10" spans="1:2" x14ac:dyDescent="0.25">
      <c r="B10" s="1" t="s">
        <v>69</v>
      </c>
    </row>
    <row r="11" spans="1:2" x14ac:dyDescent="0.25">
      <c r="B11" s="1" t="s">
        <v>81</v>
      </c>
    </row>
    <row r="12" spans="1:2" x14ac:dyDescent="0.25">
      <c r="B12" s="1" t="s">
        <v>70</v>
      </c>
    </row>
    <row r="13" spans="1:2" x14ac:dyDescent="0.25">
      <c r="B13" s="1" t="s">
        <v>71</v>
      </c>
    </row>
    <row r="14" spans="1:2" x14ac:dyDescent="0.25">
      <c r="B14" s="1" t="s">
        <v>53</v>
      </c>
    </row>
    <row r="15" spans="1:2" x14ac:dyDescent="0.25">
      <c r="B15" s="1" t="s">
        <v>40</v>
      </c>
    </row>
    <row r="16" spans="1:2" x14ac:dyDescent="0.25">
      <c r="B16" s="1" t="s">
        <v>41</v>
      </c>
    </row>
    <row r="18" spans="1:2" x14ac:dyDescent="0.25">
      <c r="A18" s="21" t="s">
        <v>21</v>
      </c>
    </row>
    <row r="19" spans="1:2" x14ac:dyDescent="0.25">
      <c r="B19" s="1" t="s">
        <v>22</v>
      </c>
    </row>
    <row r="20" spans="1:2" x14ac:dyDescent="0.25">
      <c r="B20" s="1" t="s">
        <v>9</v>
      </c>
    </row>
    <row r="21" spans="1:2" x14ac:dyDescent="0.25">
      <c r="B21" s="1" t="s">
        <v>42</v>
      </c>
    </row>
    <row r="22" spans="1:2" x14ac:dyDescent="0.25">
      <c r="B22" s="1" t="s">
        <v>10</v>
      </c>
    </row>
    <row r="23" spans="1:2" x14ac:dyDescent="0.25">
      <c r="B23" s="14" t="s">
        <v>11</v>
      </c>
    </row>
    <row r="24" spans="1:2" x14ac:dyDescent="0.25">
      <c r="B24" s="15" t="s">
        <v>12</v>
      </c>
    </row>
    <row r="28" spans="1:2" x14ac:dyDescent="0.25">
      <c r="A28" s="21" t="s">
        <v>25</v>
      </c>
    </row>
    <row r="29" spans="1:2" x14ac:dyDescent="0.25">
      <c r="A29" s="21" t="s">
        <v>65</v>
      </c>
    </row>
    <row r="30" spans="1:2" x14ac:dyDescent="0.25">
      <c r="B30" s="22" t="s">
        <v>64</v>
      </c>
    </row>
    <row r="31" spans="1:2" x14ac:dyDescent="0.25">
      <c r="B31" s="22" t="s">
        <v>68</v>
      </c>
    </row>
    <row r="32" spans="1:2" x14ac:dyDescent="0.25">
      <c r="B32" s="22" t="s">
        <v>66</v>
      </c>
    </row>
    <row r="33" spans="1:2" x14ac:dyDescent="0.25">
      <c r="B33" s="22" t="s">
        <v>67</v>
      </c>
    </row>
    <row r="35" spans="1:2" x14ac:dyDescent="0.25">
      <c r="A35" s="21" t="s">
        <v>29</v>
      </c>
    </row>
    <row r="36" spans="1:2" x14ac:dyDescent="0.25">
      <c r="B36" s="22" t="s">
        <v>26</v>
      </c>
    </row>
    <row r="37" spans="1:2" x14ac:dyDescent="0.25">
      <c r="A37" s="21" t="s">
        <v>83</v>
      </c>
    </row>
    <row r="38" spans="1:2" x14ac:dyDescent="0.25">
      <c r="B38" s="22" t="s">
        <v>84</v>
      </c>
    </row>
    <row r="39" spans="1:2" x14ac:dyDescent="0.25">
      <c r="A39" s="21" t="s">
        <v>85</v>
      </c>
    </row>
    <row r="40" spans="1:2" x14ac:dyDescent="0.25">
      <c r="A40" s="21"/>
      <c r="B40" s="22" t="s">
        <v>86</v>
      </c>
    </row>
    <row r="41" spans="1:2" x14ac:dyDescent="0.25">
      <c r="A41" s="21" t="s">
        <v>87</v>
      </c>
    </row>
    <row r="42" spans="1:2" x14ac:dyDescent="0.25">
      <c r="A42" s="21"/>
      <c r="B42" s="22" t="s">
        <v>88</v>
      </c>
    </row>
    <row r="43" spans="1:2" x14ac:dyDescent="0.25">
      <c r="A43" s="21" t="s">
        <v>89</v>
      </c>
    </row>
    <row r="44" spans="1:2" x14ac:dyDescent="0.25">
      <c r="B44" s="22" t="s">
        <v>90</v>
      </c>
    </row>
    <row r="45" spans="1:2" x14ac:dyDescent="0.25">
      <c r="B45" s="1" t="s">
        <v>91</v>
      </c>
    </row>
    <row r="47" spans="1:2" x14ac:dyDescent="0.25">
      <c r="A47" s="21" t="s">
        <v>28</v>
      </c>
    </row>
    <row r="48" spans="1:2" x14ac:dyDescent="0.25">
      <c r="B48" s="22" t="s">
        <v>27</v>
      </c>
    </row>
    <row r="49" spans="2:2" x14ac:dyDescent="0.25">
      <c r="B49" s="1" t="s">
        <v>30</v>
      </c>
    </row>
  </sheetData>
  <hyperlinks>
    <hyperlink ref="B36" r:id="rId1" xr:uid="{EF91C425-332E-49DF-8A70-F5ECFDACF68A}"/>
    <hyperlink ref="B48" r:id="rId2" xr:uid="{E589B936-03D4-40F0-88EA-1E920DA9F78F}"/>
    <hyperlink ref="B30" r:id="rId3" xr:uid="{D2992A29-EACB-4312-8C48-AF17AF0300B6}"/>
    <hyperlink ref="B32" r:id="rId4" xr:uid="{E25CD895-D9A6-48DE-86CD-D0D89562F659}"/>
    <hyperlink ref="B33" r:id="rId5" xr:uid="{2D025F19-B04C-4773-AAB6-114AC691D888}"/>
    <hyperlink ref="B31" r:id="rId6" xr:uid="{C461B318-8FDB-4D07-A650-1FA28AC35327}"/>
    <hyperlink ref="B38" r:id="rId7" location="/step/1" xr:uid="{1359EED8-41C8-40BA-B696-ACFF0DA4F460}"/>
    <hyperlink ref="B40" r:id="rId8" location="/step/1" xr:uid="{8EF987AE-82E6-4E04-8761-9BBA48798FEC}"/>
    <hyperlink ref="B42" r:id="rId9" xr:uid="{F9C243AE-13BD-4CD1-ADB8-692C651895E8}"/>
    <hyperlink ref="B44" r:id="rId10" xr:uid="{93EF8A3C-1E00-4F13-9AD8-5AE30D2C4FB9}"/>
  </hyperlinks>
  <pageMargins left="0.7" right="0.7" top="0.75" bottom="0.75" header="0.3" footer="0.3"/>
  <pageSetup orientation="portrait" horizontalDpi="1200" verticalDpi="12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879CB-8945-4AAE-B478-8C36E92D3790}">
  <dimension ref="A1:H50"/>
  <sheetViews>
    <sheetView showGridLines="0"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1" width="10.7109375" style="3" customWidth="1"/>
    <col min="2" max="2" width="28.7109375" style="2" bestFit="1" customWidth="1"/>
    <col min="3" max="4" width="12.7109375" style="2" customWidth="1"/>
    <col min="5" max="5" width="12.7109375" style="18" customWidth="1"/>
    <col min="6" max="6" width="50.7109375" style="2" customWidth="1"/>
    <col min="7" max="7" width="2.7109375" style="2" customWidth="1"/>
    <col min="8" max="8" width="162.85546875" style="2" bestFit="1" customWidth="1"/>
    <col min="9" max="13" width="9.140625" style="2"/>
    <col min="14" max="15" width="10.7109375" style="2" bestFit="1" customWidth="1"/>
    <col min="16" max="16384" width="9.140625" style="2"/>
  </cols>
  <sheetData>
    <row r="1" spans="1:8" s="5" customFormat="1" x14ac:dyDescent="0.25">
      <c r="A1" s="4" t="s">
        <v>0</v>
      </c>
      <c r="B1" s="5" t="s">
        <v>1</v>
      </c>
      <c r="C1" s="5" t="s">
        <v>14</v>
      </c>
      <c r="D1" s="5" t="s">
        <v>15</v>
      </c>
      <c r="E1" s="17"/>
      <c r="F1" s="5" t="s">
        <v>2</v>
      </c>
      <c r="H1" s="5" t="s">
        <v>34</v>
      </c>
    </row>
    <row r="2" spans="1:8" x14ac:dyDescent="0.25">
      <c r="A2" s="6" t="s">
        <v>5</v>
      </c>
    </row>
    <row r="3" spans="1:8" x14ac:dyDescent="0.25">
      <c r="A3" s="24">
        <v>43931</v>
      </c>
      <c r="B3" s="10" t="s">
        <v>3</v>
      </c>
      <c r="C3" s="11">
        <v>20000</v>
      </c>
      <c r="D3" s="16"/>
      <c r="E3" s="19"/>
      <c r="F3" s="10"/>
      <c r="H3" s="2" t="s">
        <v>62</v>
      </c>
    </row>
    <row r="4" spans="1:8" x14ac:dyDescent="0.25">
      <c r="A4" s="24">
        <v>43938</v>
      </c>
      <c r="B4" s="10" t="s">
        <v>4</v>
      </c>
      <c r="C4" s="16"/>
      <c r="D4" s="11">
        <v>90000</v>
      </c>
      <c r="E4" s="12">
        <f>A4+(8*7)</f>
        <v>43994</v>
      </c>
      <c r="F4" s="9" t="s">
        <v>38</v>
      </c>
      <c r="H4" s="2" t="s">
        <v>61</v>
      </c>
    </row>
    <row r="5" spans="1:8" x14ac:dyDescent="0.25">
      <c r="B5" s="7" t="s">
        <v>6</v>
      </c>
      <c r="C5" s="8">
        <f>SUM(C3:C4)</f>
        <v>20000</v>
      </c>
      <c r="D5" s="8">
        <f>SUM(D3:D4)</f>
        <v>90000</v>
      </c>
      <c r="E5" s="23"/>
    </row>
    <row r="7" spans="1:8" x14ac:dyDescent="0.25">
      <c r="A7" s="6" t="s">
        <v>45</v>
      </c>
      <c r="E7" s="31" t="s">
        <v>16</v>
      </c>
    </row>
    <row r="8" spans="1:8" x14ac:dyDescent="0.25">
      <c r="A8" s="27">
        <v>43938</v>
      </c>
      <c r="B8" s="11" t="s">
        <v>54</v>
      </c>
      <c r="C8" s="11"/>
      <c r="D8" s="11">
        <v>15001</v>
      </c>
      <c r="E8" s="20">
        <v>9</v>
      </c>
      <c r="F8" s="11"/>
      <c r="H8" s="2" t="s">
        <v>7</v>
      </c>
    </row>
    <row r="9" spans="1:8" x14ac:dyDescent="0.25">
      <c r="A9" s="27">
        <v>43938</v>
      </c>
      <c r="B9" s="28" t="s">
        <v>74</v>
      </c>
      <c r="C9" s="11"/>
      <c r="D9" s="11">
        <v>399</v>
      </c>
      <c r="E9" s="20"/>
      <c r="F9" s="11"/>
      <c r="H9" s="2" t="s">
        <v>35</v>
      </c>
    </row>
    <row r="10" spans="1:8" x14ac:dyDescent="0.25">
      <c r="A10" s="27">
        <v>43952</v>
      </c>
      <c r="B10" s="11" t="s">
        <v>54</v>
      </c>
      <c r="C10" s="11"/>
      <c r="D10" s="11">
        <v>15002</v>
      </c>
      <c r="E10" s="20">
        <v>10</v>
      </c>
      <c r="F10" s="11"/>
      <c r="H10" s="2" t="s">
        <v>60</v>
      </c>
    </row>
    <row r="11" spans="1:8" x14ac:dyDescent="0.25">
      <c r="A11" s="27">
        <v>43952</v>
      </c>
      <c r="B11" s="28" t="s">
        <v>72</v>
      </c>
      <c r="C11" s="11"/>
      <c r="D11" s="11">
        <v>1000</v>
      </c>
      <c r="E11" s="20"/>
      <c r="F11" s="11" t="s">
        <v>73</v>
      </c>
      <c r="H11" s="32" t="s">
        <v>55</v>
      </c>
    </row>
    <row r="12" spans="1:8" x14ac:dyDescent="0.25">
      <c r="A12" s="27">
        <v>43952</v>
      </c>
      <c r="B12" s="28" t="s">
        <v>74</v>
      </c>
      <c r="C12" s="11"/>
      <c r="D12" s="11">
        <v>398</v>
      </c>
      <c r="E12" s="20"/>
      <c r="F12" s="11"/>
      <c r="H12" s="32" t="s">
        <v>75</v>
      </c>
    </row>
    <row r="13" spans="1:8" x14ac:dyDescent="0.25">
      <c r="A13" s="27">
        <v>43966</v>
      </c>
      <c r="B13" s="11" t="s">
        <v>54</v>
      </c>
      <c r="C13" s="11"/>
      <c r="D13" s="11">
        <v>16003</v>
      </c>
      <c r="E13" s="20">
        <v>11</v>
      </c>
      <c r="F13" s="11"/>
      <c r="H13" s="32" t="s">
        <v>59</v>
      </c>
    </row>
    <row r="14" spans="1:8" x14ac:dyDescent="0.25">
      <c r="A14" s="27">
        <v>43966</v>
      </c>
      <c r="B14" s="28" t="s">
        <v>74</v>
      </c>
      <c r="C14" s="11"/>
      <c r="D14" s="11">
        <v>397</v>
      </c>
      <c r="E14" s="20"/>
      <c r="F14" s="11"/>
      <c r="H14" s="32" t="s">
        <v>58</v>
      </c>
    </row>
    <row r="15" spans="1:8" x14ac:dyDescent="0.25">
      <c r="A15" s="27">
        <v>43980</v>
      </c>
      <c r="B15" s="11" t="s">
        <v>54</v>
      </c>
      <c r="C15" s="11"/>
      <c r="D15" s="11">
        <v>18004</v>
      </c>
      <c r="E15" s="20">
        <v>13</v>
      </c>
      <c r="F15" s="11"/>
      <c r="H15" s="2" t="s">
        <v>56</v>
      </c>
    </row>
    <row r="16" spans="1:8" x14ac:dyDescent="0.25">
      <c r="A16" s="27">
        <v>43980</v>
      </c>
      <c r="B16" s="28" t="s">
        <v>74</v>
      </c>
      <c r="C16" s="11"/>
      <c r="D16" s="11">
        <v>396</v>
      </c>
      <c r="E16" s="20"/>
      <c r="F16" s="11"/>
      <c r="H16" s="2" t="s">
        <v>57</v>
      </c>
    </row>
    <row r="17" spans="1:8" x14ac:dyDescent="0.25">
      <c r="A17" s="27">
        <v>43983</v>
      </c>
      <c r="B17" s="28" t="s">
        <v>72</v>
      </c>
      <c r="C17" s="11"/>
      <c r="D17" s="11">
        <v>1000</v>
      </c>
      <c r="E17" s="20"/>
      <c r="F17" s="11" t="s">
        <v>73</v>
      </c>
      <c r="H17" s="2" t="s">
        <v>82</v>
      </c>
    </row>
    <row r="18" spans="1:8" x14ac:dyDescent="0.25">
      <c r="A18" s="27"/>
      <c r="B18" s="28"/>
      <c r="C18" s="11"/>
      <c r="D18" s="11"/>
      <c r="E18" s="20"/>
      <c r="F18" s="11"/>
    </row>
    <row r="19" spans="1:8" x14ac:dyDescent="0.25">
      <c r="A19" s="27"/>
      <c r="B19" s="28"/>
      <c r="C19" s="11"/>
      <c r="D19" s="11"/>
      <c r="E19" s="20"/>
      <c r="F19" s="11"/>
    </row>
    <row r="20" spans="1:8" x14ac:dyDescent="0.25">
      <c r="A20" s="27"/>
      <c r="B20" s="11"/>
      <c r="C20" s="11"/>
      <c r="D20" s="11"/>
      <c r="E20" s="20"/>
      <c r="F20" s="11"/>
    </row>
    <row r="21" spans="1:8" x14ac:dyDescent="0.25">
      <c r="B21" s="7" t="s">
        <v>6</v>
      </c>
      <c r="C21" s="26">
        <f>SUM(C8:C20)</f>
        <v>0</v>
      </c>
      <c r="D21" s="26">
        <f>SUM(D8:D20)</f>
        <v>67600</v>
      </c>
      <c r="E21" s="2"/>
    </row>
    <row r="22" spans="1:8" x14ac:dyDescent="0.25">
      <c r="B22" s="7" t="s">
        <v>43</v>
      </c>
      <c r="D22" s="25">
        <f>D21/D4</f>
        <v>0.75111111111111106</v>
      </c>
      <c r="E22" s="2" t="s">
        <v>13</v>
      </c>
      <c r="H22" s="2" t="s">
        <v>51</v>
      </c>
    </row>
    <row r="24" spans="1:8" x14ac:dyDescent="0.25">
      <c r="A24" s="6" t="s">
        <v>46</v>
      </c>
      <c r="E24" s="18" t="s">
        <v>16</v>
      </c>
    </row>
    <row r="25" spans="1:8" x14ac:dyDescent="0.25">
      <c r="A25" s="27">
        <v>43951</v>
      </c>
      <c r="B25" s="11" t="s">
        <v>79</v>
      </c>
      <c r="C25" s="11"/>
      <c r="D25" s="11">
        <v>50</v>
      </c>
      <c r="E25" s="20"/>
      <c r="F25" s="11"/>
      <c r="H25" s="2" t="s">
        <v>31</v>
      </c>
    </row>
    <row r="26" spans="1:8" x14ac:dyDescent="0.25">
      <c r="A26" s="27">
        <v>43951</v>
      </c>
      <c r="B26" s="28" t="s">
        <v>80</v>
      </c>
      <c r="C26" s="11"/>
      <c r="D26" s="11">
        <v>120</v>
      </c>
      <c r="E26" s="20"/>
      <c r="F26" s="11"/>
      <c r="H26" s="2" t="s">
        <v>32</v>
      </c>
    </row>
    <row r="27" spans="1:8" x14ac:dyDescent="0.25">
      <c r="A27" s="27">
        <v>43952</v>
      </c>
      <c r="B27" s="11" t="s">
        <v>76</v>
      </c>
      <c r="C27" s="11"/>
      <c r="D27" s="11">
        <v>4000</v>
      </c>
      <c r="E27" s="20"/>
      <c r="F27" s="11" t="s">
        <v>36</v>
      </c>
      <c r="H27" s="2" t="s">
        <v>63</v>
      </c>
    </row>
    <row r="28" spans="1:8" x14ac:dyDescent="0.25">
      <c r="A28" s="27">
        <v>43952</v>
      </c>
      <c r="B28" s="11" t="s">
        <v>77</v>
      </c>
      <c r="C28" s="11"/>
      <c r="D28" s="11">
        <v>200</v>
      </c>
      <c r="E28" s="20"/>
      <c r="F28" s="11"/>
    </row>
    <row r="29" spans="1:8" x14ac:dyDescent="0.25">
      <c r="A29" s="27">
        <v>43954</v>
      </c>
      <c r="B29" s="11" t="s">
        <v>78</v>
      </c>
      <c r="C29" s="11"/>
      <c r="D29" s="11">
        <v>250</v>
      </c>
      <c r="E29" s="20"/>
      <c r="F29" s="11"/>
    </row>
    <row r="30" spans="1:8" x14ac:dyDescent="0.25">
      <c r="A30" s="27">
        <v>43982</v>
      </c>
      <c r="B30" s="11" t="s">
        <v>79</v>
      </c>
      <c r="C30" s="11"/>
      <c r="D30" s="11">
        <v>50</v>
      </c>
      <c r="E30" s="20"/>
      <c r="F30" s="11"/>
    </row>
    <row r="31" spans="1:8" x14ac:dyDescent="0.25">
      <c r="A31" s="27">
        <v>43982</v>
      </c>
      <c r="B31" s="28" t="s">
        <v>80</v>
      </c>
      <c r="C31" s="11"/>
      <c r="D31" s="11">
        <v>120</v>
      </c>
      <c r="E31" s="20"/>
      <c r="F31" s="11"/>
    </row>
    <row r="32" spans="1:8" x14ac:dyDescent="0.25">
      <c r="A32" s="27">
        <v>43983</v>
      </c>
      <c r="B32" s="11" t="s">
        <v>76</v>
      </c>
      <c r="C32" s="11"/>
      <c r="D32" s="11">
        <v>4000</v>
      </c>
      <c r="E32" s="20"/>
      <c r="F32" s="11" t="s">
        <v>37</v>
      </c>
    </row>
    <row r="33" spans="1:8" x14ac:dyDescent="0.25">
      <c r="A33" s="27">
        <v>43983</v>
      </c>
      <c r="B33" s="11" t="s">
        <v>77</v>
      </c>
      <c r="C33" s="11"/>
      <c r="D33" s="11">
        <v>200</v>
      </c>
      <c r="E33" s="20"/>
      <c r="F33" s="11"/>
    </row>
    <row r="34" spans="1:8" x14ac:dyDescent="0.25">
      <c r="A34" s="27">
        <v>43985</v>
      </c>
      <c r="B34" s="11" t="s">
        <v>78</v>
      </c>
      <c r="C34" s="11"/>
      <c r="D34" s="11">
        <v>250</v>
      </c>
      <c r="E34" s="20"/>
      <c r="F34" s="11"/>
    </row>
    <row r="35" spans="1:8" x14ac:dyDescent="0.25">
      <c r="A35" s="27"/>
      <c r="B35" s="28"/>
      <c r="C35" s="11"/>
      <c r="D35" s="11"/>
      <c r="E35" s="20"/>
      <c r="F35" s="11"/>
    </row>
    <row r="36" spans="1:8" x14ac:dyDescent="0.25">
      <c r="A36" s="27"/>
      <c r="B36" s="11"/>
      <c r="C36" s="11"/>
      <c r="D36" s="11"/>
      <c r="E36" s="20"/>
      <c r="F36" s="11"/>
    </row>
    <row r="37" spans="1:8" x14ac:dyDescent="0.25">
      <c r="B37" s="7" t="s">
        <v>6</v>
      </c>
      <c r="D37" s="26">
        <f>SUM(D25:D36)</f>
        <v>9240</v>
      </c>
      <c r="E37" s="2"/>
    </row>
    <row r="38" spans="1:8" x14ac:dyDescent="0.25">
      <c r="B38" s="7" t="s">
        <v>44</v>
      </c>
      <c r="D38" s="25">
        <f>D37/D4</f>
        <v>0.10266666666666667</v>
      </c>
      <c r="E38" s="2" t="s">
        <v>48</v>
      </c>
      <c r="H38" s="2" t="s">
        <v>50</v>
      </c>
    </row>
    <row r="40" spans="1:8" x14ac:dyDescent="0.25">
      <c r="A40" s="6" t="s">
        <v>47</v>
      </c>
      <c r="E40" s="18" t="s">
        <v>16</v>
      </c>
    </row>
    <row r="41" spans="1:8" x14ac:dyDescent="0.25">
      <c r="A41" s="27"/>
      <c r="B41" s="28"/>
      <c r="C41" s="11"/>
      <c r="D41" s="11"/>
      <c r="E41" s="20"/>
      <c r="F41" s="11"/>
    </row>
    <row r="42" spans="1:8" x14ac:dyDescent="0.25">
      <c r="A42" s="27"/>
      <c r="B42" s="11"/>
      <c r="C42" s="11"/>
      <c r="D42" s="11"/>
      <c r="E42" s="20"/>
      <c r="F42" s="11"/>
    </row>
    <row r="43" spans="1:8" x14ac:dyDescent="0.25">
      <c r="A43" s="27">
        <v>44013</v>
      </c>
      <c r="B43" s="11" t="s">
        <v>17</v>
      </c>
      <c r="C43" s="11">
        <v>25000</v>
      </c>
      <c r="D43" s="11"/>
      <c r="E43" s="20"/>
      <c r="F43" s="11"/>
      <c r="H43" s="2" t="s">
        <v>18</v>
      </c>
    </row>
    <row r="44" spans="1:8" x14ac:dyDescent="0.25">
      <c r="B44" s="7" t="s">
        <v>6</v>
      </c>
      <c r="C44" s="26">
        <f>SUM(C41:C43)</f>
        <v>25000</v>
      </c>
      <c r="E44" s="2"/>
    </row>
    <row r="45" spans="1:8" x14ac:dyDescent="0.25">
      <c r="B45" s="7" t="s">
        <v>43</v>
      </c>
      <c r="E45" s="2"/>
    </row>
    <row r="47" spans="1:8" x14ac:dyDescent="0.25">
      <c r="B47" s="29" t="s">
        <v>49</v>
      </c>
      <c r="D47" s="30">
        <f>D21+D37</f>
        <v>76840</v>
      </c>
      <c r="E47" s="2"/>
    </row>
    <row r="48" spans="1:8" x14ac:dyDescent="0.25">
      <c r="B48" s="7" t="s">
        <v>44</v>
      </c>
      <c r="D48" s="25">
        <f>D47/D4</f>
        <v>0.85377777777777775</v>
      </c>
      <c r="E48" s="2" t="s">
        <v>13</v>
      </c>
    </row>
    <row r="50" spans="2:4" x14ac:dyDescent="0.25">
      <c r="B50" s="7" t="s">
        <v>52</v>
      </c>
      <c r="C50" s="13">
        <f>C5-C44</f>
        <v>-5000</v>
      </c>
      <c r="D50" s="18" t="s">
        <v>33</v>
      </c>
    </row>
  </sheetData>
  <sortState xmlns:xlrd2="http://schemas.microsoft.com/office/spreadsheetml/2017/richdata2" ref="A8:F17">
    <sortCondition ref="A8:A17"/>
  </sortState>
  <conditionalFormatting sqref="D22">
    <cfRule type="cellIs" dxfId="65" priority="57" operator="greaterThanOrEqual">
      <formula>0.75</formula>
    </cfRule>
    <cfRule type="cellIs" dxfId="64" priority="59" operator="lessThan">
      <formula>0.75</formula>
    </cfRule>
  </conditionalFormatting>
  <conditionalFormatting sqref="A41:A43 A19:A20 A8:A11 A36 A28:A30">
    <cfRule type="expression" dxfId="63" priority="50">
      <formula>$A$4=""</formula>
    </cfRule>
    <cfRule type="cellIs" dxfId="62" priority="51" operator="greaterThan">
      <formula>$E$4</formula>
    </cfRule>
    <cfRule type="cellIs" dxfId="61" priority="52" operator="greaterThanOrEqual">
      <formula>$A$4</formula>
    </cfRule>
  </conditionalFormatting>
  <conditionalFormatting sqref="D38">
    <cfRule type="cellIs" dxfId="60" priority="32" operator="lessThanOrEqual">
      <formula>0.25</formula>
    </cfRule>
    <cfRule type="cellIs" dxfId="59" priority="33" operator="greaterThanOrEqual">
      <formula>0.25</formula>
    </cfRule>
  </conditionalFormatting>
  <conditionalFormatting sqref="A17:A18">
    <cfRule type="expression" dxfId="58" priority="29">
      <formula>$A$4=""</formula>
    </cfRule>
    <cfRule type="cellIs" dxfId="57" priority="30" operator="greaterThan">
      <formula>$E$4</formula>
    </cfRule>
    <cfRule type="cellIs" dxfId="56" priority="31" operator="greaterThanOrEqual">
      <formula>$A$4</formula>
    </cfRule>
  </conditionalFormatting>
  <conditionalFormatting sqref="D48">
    <cfRule type="cellIs" dxfId="55" priority="25" operator="greaterThanOrEqual">
      <formula>0.75</formula>
    </cfRule>
    <cfRule type="cellIs" dxfId="54" priority="26" operator="lessThan">
      <formula>0.75</formula>
    </cfRule>
  </conditionalFormatting>
  <conditionalFormatting sqref="A12:A16">
    <cfRule type="expression" dxfId="53" priority="22">
      <formula>$A$4=""</formula>
    </cfRule>
    <cfRule type="cellIs" dxfId="52" priority="23" operator="greaterThan">
      <formula>$E$4</formula>
    </cfRule>
    <cfRule type="cellIs" dxfId="51" priority="24" operator="greaterThanOrEqual">
      <formula>$A$4</formula>
    </cfRule>
  </conditionalFormatting>
  <conditionalFormatting sqref="A31 A35">
    <cfRule type="expression" dxfId="50" priority="19">
      <formula>$A$4=""</formula>
    </cfRule>
    <cfRule type="cellIs" dxfId="49" priority="20" operator="greaterThan">
      <formula>$E$4</formula>
    </cfRule>
    <cfRule type="cellIs" dxfId="48" priority="21" operator="greaterThanOrEqual">
      <formula>$A$4</formula>
    </cfRule>
  </conditionalFormatting>
  <conditionalFormatting sqref="A32">
    <cfRule type="expression" dxfId="47" priority="16">
      <formula>$A$4=""</formula>
    </cfRule>
    <cfRule type="cellIs" dxfId="46" priority="17" operator="greaterThan">
      <formula>$E$4</formula>
    </cfRule>
    <cfRule type="cellIs" dxfId="45" priority="18" operator="greaterThanOrEqual">
      <formula>$A$4</formula>
    </cfRule>
  </conditionalFormatting>
  <conditionalFormatting sqref="A33:A34">
    <cfRule type="expression" dxfId="44" priority="13">
      <formula>$A$4=""</formula>
    </cfRule>
    <cfRule type="cellIs" dxfId="43" priority="14" operator="greaterThan">
      <formula>$E$4</formula>
    </cfRule>
    <cfRule type="cellIs" dxfId="42" priority="15" operator="greaterThanOrEqual">
      <formula>$A$4</formula>
    </cfRule>
  </conditionalFormatting>
  <conditionalFormatting sqref="A25">
    <cfRule type="expression" dxfId="41" priority="7">
      <formula>$A$4=""</formula>
    </cfRule>
    <cfRule type="cellIs" dxfId="40" priority="8" operator="greaterThan">
      <formula>$E$4</formula>
    </cfRule>
    <cfRule type="cellIs" dxfId="39" priority="9" operator="greaterThanOrEqual">
      <formula>$A$4</formula>
    </cfRule>
  </conditionalFormatting>
  <conditionalFormatting sqref="A26">
    <cfRule type="expression" dxfId="38" priority="4">
      <formula>$A$4=""</formula>
    </cfRule>
    <cfRule type="cellIs" dxfId="37" priority="5" operator="greaterThan">
      <formula>$E$4</formula>
    </cfRule>
    <cfRule type="cellIs" dxfId="36" priority="6" operator="greaterThanOrEqual">
      <formula>$A$4</formula>
    </cfRule>
  </conditionalFormatting>
  <conditionalFormatting sqref="A27">
    <cfRule type="expression" dxfId="35" priority="1">
      <formula>$A$4=""</formula>
    </cfRule>
    <cfRule type="cellIs" dxfId="34" priority="2" operator="greaterThan">
      <formula>$E$4</formula>
    </cfRule>
    <cfRule type="cellIs" dxfId="33" priority="3" operator="greaterThanOrEqual">
      <formula>$A$4</formula>
    </cfRule>
  </conditionalFormatting>
  <dataValidations count="3">
    <dataValidation type="date" operator="greaterThan" allowBlank="1" showInputMessage="1" showErrorMessage="1" promptTitle="Funding Date" prompt="Enter the funding date" sqref="A3:A4" xr:uid="{E3D77292-453B-412D-98E5-502D1175A0B1}">
      <formula1>43921</formula1>
    </dataValidation>
    <dataValidation type="date" operator="greaterThan" allowBlank="1" showInputMessage="1" showErrorMessage="1" promptTitle="8 week date" prompt="This is the date that is 8 weeks from the funding date in Cell A4" sqref="E4" xr:uid="{D2593BF2-F150-40DC-991E-53F4F5841DCD}">
      <formula1>43921</formula1>
    </dataValidation>
    <dataValidation type="whole" allowBlank="1" showInputMessage="1" showErrorMessage="1" prompt="You may need to supply the number of employees, enter the total each pay period here." sqref="E8:E20 E41:E43 E25:E36" xr:uid="{08C53377-FA85-4877-BF9A-3157FB12AA53}">
      <formula1>0</formula1>
      <formula2>1000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6BEC2-3523-4112-A6DD-8EC28002206F}">
  <dimension ref="A1:H50"/>
  <sheetViews>
    <sheetView showGridLines="0"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1" width="10.7109375" style="3" customWidth="1"/>
    <col min="2" max="2" width="28.7109375" style="2" bestFit="1" customWidth="1"/>
    <col min="3" max="4" width="12.7109375" style="2" customWidth="1"/>
    <col min="5" max="5" width="12.7109375" style="18" customWidth="1"/>
    <col min="6" max="6" width="50.7109375" style="2" customWidth="1"/>
    <col min="7" max="7" width="2.7109375" style="2" customWidth="1"/>
    <col min="8" max="8" width="162.85546875" style="2" bestFit="1" customWidth="1"/>
    <col min="9" max="13" width="9.140625" style="2"/>
    <col min="14" max="15" width="10.7109375" style="2" bestFit="1" customWidth="1"/>
    <col min="16" max="16384" width="9.140625" style="2"/>
  </cols>
  <sheetData>
    <row r="1" spans="1:8" s="5" customFormat="1" x14ac:dyDescent="0.25">
      <c r="A1" s="4" t="s">
        <v>0</v>
      </c>
      <c r="B1" s="5" t="s">
        <v>1</v>
      </c>
      <c r="C1" s="5" t="s">
        <v>14</v>
      </c>
      <c r="D1" s="5" t="s">
        <v>15</v>
      </c>
      <c r="E1" s="17"/>
      <c r="F1" s="5" t="s">
        <v>2</v>
      </c>
      <c r="H1" s="5" t="s">
        <v>34</v>
      </c>
    </row>
    <row r="2" spans="1:8" x14ac:dyDescent="0.25">
      <c r="A2" s="6" t="s">
        <v>5</v>
      </c>
    </row>
    <row r="3" spans="1:8" x14ac:dyDescent="0.25">
      <c r="A3" s="24"/>
      <c r="B3" s="10" t="s">
        <v>3</v>
      </c>
      <c r="C3" s="11"/>
      <c r="D3" s="16"/>
      <c r="E3" s="19"/>
      <c r="F3" s="10"/>
      <c r="H3" s="2" t="s">
        <v>62</v>
      </c>
    </row>
    <row r="4" spans="1:8" x14ac:dyDescent="0.25">
      <c r="A4" s="24"/>
      <c r="B4" s="10" t="s">
        <v>4</v>
      </c>
      <c r="C4" s="16"/>
      <c r="D4" s="11"/>
      <c r="E4" s="12">
        <f>A4+(8*7)</f>
        <v>56</v>
      </c>
      <c r="F4" s="9" t="s">
        <v>38</v>
      </c>
      <c r="H4" s="2" t="s">
        <v>61</v>
      </c>
    </row>
    <row r="5" spans="1:8" x14ac:dyDescent="0.25">
      <c r="B5" s="7" t="s">
        <v>6</v>
      </c>
      <c r="C5" s="8">
        <f>SUM(C3:C4)</f>
        <v>0</v>
      </c>
      <c r="D5" s="8">
        <f>SUM(D3:D4)</f>
        <v>0</v>
      </c>
      <c r="E5" s="23"/>
    </row>
    <row r="7" spans="1:8" x14ac:dyDescent="0.25">
      <c r="A7" s="6" t="s">
        <v>45</v>
      </c>
      <c r="E7" s="31" t="s">
        <v>16</v>
      </c>
    </row>
    <row r="8" spans="1:8" x14ac:dyDescent="0.25">
      <c r="A8" s="27"/>
      <c r="B8" s="11"/>
      <c r="C8" s="11"/>
      <c r="D8" s="11"/>
      <c r="E8" s="20"/>
      <c r="F8" s="11"/>
      <c r="H8" s="2" t="s">
        <v>7</v>
      </c>
    </row>
    <row r="9" spans="1:8" x14ac:dyDescent="0.25">
      <c r="A9" s="27"/>
      <c r="B9" s="28"/>
      <c r="C9" s="11"/>
      <c r="D9" s="11"/>
      <c r="E9" s="20"/>
      <c r="F9" s="11"/>
      <c r="H9" s="2" t="s">
        <v>35</v>
      </c>
    </row>
    <row r="10" spans="1:8" x14ac:dyDescent="0.25">
      <c r="A10" s="27"/>
      <c r="B10" s="11"/>
      <c r="C10" s="11"/>
      <c r="D10" s="11"/>
      <c r="E10" s="20"/>
      <c r="F10" s="11"/>
      <c r="H10" s="2" t="s">
        <v>60</v>
      </c>
    </row>
    <row r="11" spans="1:8" x14ac:dyDescent="0.25">
      <c r="A11" s="27"/>
      <c r="B11" s="28"/>
      <c r="C11" s="11"/>
      <c r="D11" s="11"/>
      <c r="E11" s="20"/>
      <c r="F11" s="11"/>
      <c r="H11" s="32" t="s">
        <v>55</v>
      </c>
    </row>
    <row r="12" spans="1:8" x14ac:dyDescent="0.25">
      <c r="A12" s="27"/>
      <c r="B12" s="28"/>
      <c r="C12" s="11"/>
      <c r="D12" s="11"/>
      <c r="E12" s="20"/>
      <c r="F12" s="11"/>
      <c r="H12" s="32" t="s">
        <v>75</v>
      </c>
    </row>
    <row r="13" spans="1:8" x14ac:dyDescent="0.25">
      <c r="A13" s="27"/>
      <c r="B13" s="11"/>
      <c r="C13" s="11"/>
      <c r="D13" s="11"/>
      <c r="E13" s="20"/>
      <c r="F13" s="11"/>
      <c r="H13" s="32" t="s">
        <v>59</v>
      </c>
    </row>
    <row r="14" spans="1:8" x14ac:dyDescent="0.25">
      <c r="A14" s="27"/>
      <c r="B14" s="28"/>
      <c r="C14" s="11"/>
      <c r="D14" s="11"/>
      <c r="E14" s="20"/>
      <c r="F14" s="11"/>
      <c r="H14" s="32" t="s">
        <v>58</v>
      </c>
    </row>
    <row r="15" spans="1:8" x14ac:dyDescent="0.25">
      <c r="A15" s="27"/>
      <c r="B15" s="11"/>
      <c r="C15" s="11"/>
      <c r="D15" s="11"/>
      <c r="E15" s="20"/>
      <c r="F15" s="11"/>
      <c r="H15" s="2" t="s">
        <v>56</v>
      </c>
    </row>
    <row r="16" spans="1:8" x14ac:dyDescent="0.25">
      <c r="A16" s="27"/>
      <c r="B16" s="28"/>
      <c r="C16" s="11"/>
      <c r="D16" s="11"/>
      <c r="E16" s="20"/>
      <c r="F16" s="11"/>
      <c r="H16" s="2" t="s">
        <v>57</v>
      </c>
    </row>
    <row r="17" spans="1:8" x14ac:dyDescent="0.25">
      <c r="A17" s="27"/>
      <c r="B17" s="28"/>
      <c r="C17" s="11"/>
      <c r="D17" s="11"/>
      <c r="E17" s="20"/>
      <c r="F17" s="11"/>
      <c r="H17" s="2" t="s">
        <v>82</v>
      </c>
    </row>
    <row r="18" spans="1:8" x14ac:dyDescent="0.25">
      <c r="A18" s="27"/>
      <c r="B18" s="28"/>
      <c r="C18" s="11"/>
      <c r="D18" s="11"/>
      <c r="E18" s="20"/>
      <c r="F18" s="11"/>
    </row>
    <row r="19" spans="1:8" x14ac:dyDescent="0.25">
      <c r="A19" s="27"/>
      <c r="B19" s="28"/>
      <c r="C19" s="11"/>
      <c r="D19" s="11"/>
      <c r="E19" s="20"/>
      <c r="F19" s="11"/>
    </row>
    <row r="20" spans="1:8" x14ac:dyDescent="0.25">
      <c r="A20" s="27"/>
      <c r="B20" s="11"/>
      <c r="C20" s="11"/>
      <c r="D20" s="11"/>
      <c r="E20" s="20"/>
      <c r="F20" s="11"/>
    </row>
    <row r="21" spans="1:8" x14ac:dyDescent="0.25">
      <c r="B21" s="7" t="s">
        <v>6</v>
      </c>
      <c r="C21" s="26">
        <f>SUM(C8:C20)</f>
        <v>0</v>
      </c>
      <c r="D21" s="26">
        <f>SUM(D8:D20)</f>
        <v>0</v>
      </c>
      <c r="E21" s="2"/>
    </row>
    <row r="22" spans="1:8" x14ac:dyDescent="0.25">
      <c r="B22" s="7" t="s">
        <v>43</v>
      </c>
      <c r="D22" s="25" t="e">
        <f>D21/D4</f>
        <v>#DIV/0!</v>
      </c>
      <c r="E22" s="2" t="s">
        <v>13</v>
      </c>
      <c r="H22" s="2" t="s">
        <v>51</v>
      </c>
    </row>
    <row r="24" spans="1:8" x14ac:dyDescent="0.25">
      <c r="A24" s="6" t="s">
        <v>46</v>
      </c>
      <c r="E24" s="18" t="s">
        <v>16</v>
      </c>
    </row>
    <row r="25" spans="1:8" x14ac:dyDescent="0.25">
      <c r="A25" s="27"/>
      <c r="B25" s="11"/>
      <c r="C25" s="11"/>
      <c r="D25" s="11"/>
      <c r="E25" s="20"/>
      <c r="F25" s="11"/>
      <c r="H25" s="2" t="s">
        <v>31</v>
      </c>
    </row>
    <row r="26" spans="1:8" x14ac:dyDescent="0.25">
      <c r="A26" s="27"/>
      <c r="B26" s="28"/>
      <c r="C26" s="11"/>
      <c r="D26" s="11"/>
      <c r="E26" s="20"/>
      <c r="F26" s="11"/>
      <c r="H26" s="2" t="s">
        <v>32</v>
      </c>
    </row>
    <row r="27" spans="1:8" x14ac:dyDescent="0.25">
      <c r="A27" s="27"/>
      <c r="B27" s="11"/>
      <c r="C27" s="11"/>
      <c r="D27" s="11"/>
      <c r="E27" s="20"/>
      <c r="F27" s="11"/>
      <c r="H27" s="2" t="s">
        <v>63</v>
      </c>
    </row>
    <row r="28" spans="1:8" x14ac:dyDescent="0.25">
      <c r="A28" s="27"/>
      <c r="B28" s="11"/>
      <c r="C28" s="11"/>
      <c r="D28" s="11"/>
      <c r="E28" s="20"/>
      <c r="F28" s="11"/>
    </row>
    <row r="29" spans="1:8" x14ac:dyDescent="0.25">
      <c r="A29" s="27"/>
      <c r="B29" s="11"/>
      <c r="C29" s="11"/>
      <c r="D29" s="11"/>
      <c r="E29" s="20"/>
      <c r="F29" s="11"/>
    </row>
    <row r="30" spans="1:8" x14ac:dyDescent="0.25">
      <c r="A30" s="27"/>
      <c r="B30" s="11"/>
      <c r="C30" s="11"/>
      <c r="D30" s="11"/>
      <c r="E30" s="20"/>
      <c r="F30" s="11"/>
    </row>
    <row r="31" spans="1:8" x14ac:dyDescent="0.25">
      <c r="A31" s="27"/>
      <c r="B31" s="28"/>
      <c r="C31" s="11"/>
      <c r="D31" s="11"/>
      <c r="E31" s="20"/>
      <c r="F31" s="11"/>
    </row>
    <row r="32" spans="1:8" x14ac:dyDescent="0.25">
      <c r="A32" s="27"/>
      <c r="B32" s="11"/>
      <c r="C32" s="11"/>
      <c r="D32" s="11"/>
      <c r="E32" s="20"/>
      <c r="F32" s="11"/>
    </row>
    <row r="33" spans="1:8" x14ac:dyDescent="0.25">
      <c r="A33" s="27"/>
      <c r="B33" s="11"/>
      <c r="C33" s="11"/>
      <c r="D33" s="11"/>
      <c r="E33" s="20"/>
      <c r="F33" s="11"/>
    </row>
    <row r="34" spans="1:8" x14ac:dyDescent="0.25">
      <c r="A34" s="27"/>
      <c r="B34" s="11"/>
      <c r="C34" s="11"/>
      <c r="D34" s="11"/>
      <c r="E34" s="20"/>
      <c r="F34" s="11"/>
    </row>
    <row r="35" spans="1:8" x14ac:dyDescent="0.25">
      <c r="A35" s="27"/>
      <c r="B35" s="28"/>
      <c r="C35" s="11"/>
      <c r="D35" s="11"/>
      <c r="E35" s="20"/>
      <c r="F35" s="11"/>
    </row>
    <row r="36" spans="1:8" x14ac:dyDescent="0.25">
      <c r="A36" s="27"/>
      <c r="B36" s="11"/>
      <c r="C36" s="11"/>
      <c r="D36" s="11"/>
      <c r="E36" s="20"/>
      <c r="F36" s="11"/>
    </row>
    <row r="37" spans="1:8" x14ac:dyDescent="0.25">
      <c r="B37" s="7" t="s">
        <v>6</v>
      </c>
      <c r="D37" s="26">
        <f>SUM(D25:D36)</f>
        <v>0</v>
      </c>
      <c r="E37" s="2"/>
    </row>
    <row r="38" spans="1:8" x14ac:dyDescent="0.25">
      <c r="B38" s="7" t="s">
        <v>44</v>
      </c>
      <c r="D38" s="25" t="e">
        <f>D37/D4</f>
        <v>#DIV/0!</v>
      </c>
      <c r="E38" s="2" t="s">
        <v>48</v>
      </c>
      <c r="H38" s="2" t="s">
        <v>50</v>
      </c>
    </row>
    <row r="40" spans="1:8" x14ac:dyDescent="0.25">
      <c r="A40" s="6" t="s">
        <v>47</v>
      </c>
      <c r="E40" s="18" t="s">
        <v>16</v>
      </c>
    </row>
    <row r="41" spans="1:8" x14ac:dyDescent="0.25">
      <c r="A41" s="27"/>
      <c r="B41" s="28"/>
      <c r="C41" s="11"/>
      <c r="D41" s="11"/>
      <c r="E41" s="20"/>
      <c r="F41" s="11"/>
    </row>
    <row r="42" spans="1:8" x14ac:dyDescent="0.25">
      <c r="A42" s="27"/>
      <c r="B42" s="11"/>
      <c r="C42" s="11"/>
      <c r="D42" s="11"/>
      <c r="E42" s="20"/>
      <c r="F42" s="11"/>
    </row>
    <row r="43" spans="1:8" x14ac:dyDescent="0.25">
      <c r="A43" s="27">
        <v>44013</v>
      </c>
      <c r="B43" s="11" t="s">
        <v>17</v>
      </c>
      <c r="C43" s="11">
        <v>25000</v>
      </c>
      <c r="D43" s="11"/>
      <c r="E43" s="20"/>
      <c r="F43" s="11"/>
      <c r="H43" s="2" t="s">
        <v>18</v>
      </c>
    </row>
    <row r="44" spans="1:8" x14ac:dyDescent="0.25">
      <c r="B44" s="7" t="s">
        <v>6</v>
      </c>
      <c r="C44" s="26">
        <f>SUM(C41:C43)</f>
        <v>25000</v>
      </c>
      <c r="E44" s="2"/>
    </row>
    <row r="45" spans="1:8" x14ac:dyDescent="0.25">
      <c r="B45" s="7" t="s">
        <v>43</v>
      </c>
      <c r="E45" s="2"/>
    </row>
    <row r="47" spans="1:8" x14ac:dyDescent="0.25">
      <c r="B47" s="29" t="s">
        <v>49</v>
      </c>
      <c r="D47" s="30">
        <f>D21+D37</f>
        <v>0</v>
      </c>
      <c r="E47" s="2"/>
    </row>
    <row r="48" spans="1:8" x14ac:dyDescent="0.25">
      <c r="B48" s="7" t="s">
        <v>44</v>
      </c>
      <c r="D48" s="25" t="e">
        <f>D47/D4</f>
        <v>#DIV/0!</v>
      </c>
      <c r="E48" s="2" t="s">
        <v>13</v>
      </c>
    </row>
    <row r="50" spans="2:4" x14ac:dyDescent="0.25">
      <c r="B50" s="7" t="s">
        <v>52</v>
      </c>
      <c r="C50" s="13">
        <f>C5-C44</f>
        <v>-25000</v>
      </c>
      <c r="D50" s="18" t="s">
        <v>33</v>
      </c>
    </row>
  </sheetData>
  <conditionalFormatting sqref="D22">
    <cfRule type="cellIs" dxfId="32" priority="32" operator="greaterThanOrEqual">
      <formula>0.75</formula>
    </cfRule>
    <cfRule type="cellIs" dxfId="31" priority="33" operator="lessThan">
      <formula>0.75</formula>
    </cfRule>
  </conditionalFormatting>
  <conditionalFormatting sqref="A41:A43 A19:A20 A8:A11 A36 A28:A30">
    <cfRule type="expression" dxfId="30" priority="29">
      <formula>$A$4=""</formula>
    </cfRule>
    <cfRule type="cellIs" dxfId="29" priority="30" operator="greaterThan">
      <formula>$E$4</formula>
    </cfRule>
    <cfRule type="cellIs" dxfId="28" priority="31" operator="greaterThanOrEqual">
      <formula>$A$4</formula>
    </cfRule>
  </conditionalFormatting>
  <conditionalFormatting sqref="D38">
    <cfRule type="cellIs" dxfId="27" priority="27" operator="lessThanOrEqual">
      <formula>0.25</formula>
    </cfRule>
    <cfRule type="cellIs" dxfId="26" priority="28" operator="greaterThanOrEqual">
      <formula>0.25</formula>
    </cfRule>
  </conditionalFormatting>
  <conditionalFormatting sqref="A17:A18">
    <cfRule type="expression" dxfId="25" priority="24">
      <formula>$A$4=""</formula>
    </cfRule>
    <cfRule type="cellIs" dxfId="24" priority="25" operator="greaterThan">
      <formula>$E$4</formula>
    </cfRule>
    <cfRule type="cellIs" dxfId="23" priority="26" operator="greaterThanOrEqual">
      <formula>$A$4</formula>
    </cfRule>
  </conditionalFormatting>
  <conditionalFormatting sqref="D48">
    <cfRule type="cellIs" dxfId="22" priority="22" operator="greaterThanOrEqual">
      <formula>0.75</formula>
    </cfRule>
    <cfRule type="cellIs" dxfId="21" priority="23" operator="lessThan">
      <formula>0.75</formula>
    </cfRule>
  </conditionalFormatting>
  <conditionalFormatting sqref="A12:A16">
    <cfRule type="expression" dxfId="20" priority="19">
      <formula>$A$4=""</formula>
    </cfRule>
    <cfRule type="cellIs" dxfId="19" priority="20" operator="greaterThan">
      <formula>$E$4</formula>
    </cfRule>
    <cfRule type="cellIs" dxfId="18" priority="21" operator="greaterThanOrEqual">
      <formula>$A$4</formula>
    </cfRule>
  </conditionalFormatting>
  <conditionalFormatting sqref="A31 A35">
    <cfRule type="expression" dxfId="17" priority="16">
      <formula>$A$4=""</formula>
    </cfRule>
    <cfRule type="cellIs" dxfId="16" priority="17" operator="greaterThan">
      <formula>$E$4</formula>
    </cfRule>
    <cfRule type="cellIs" dxfId="15" priority="18" operator="greaterThanOrEqual">
      <formula>$A$4</formula>
    </cfRule>
  </conditionalFormatting>
  <conditionalFormatting sqref="A32">
    <cfRule type="expression" dxfId="14" priority="13">
      <formula>$A$4=""</formula>
    </cfRule>
    <cfRule type="cellIs" dxfId="13" priority="14" operator="greaterThan">
      <formula>$E$4</formula>
    </cfRule>
    <cfRule type="cellIs" dxfId="12" priority="15" operator="greaterThanOrEqual">
      <formula>$A$4</formula>
    </cfRule>
  </conditionalFormatting>
  <conditionalFormatting sqref="A33:A34">
    <cfRule type="expression" dxfId="11" priority="10">
      <formula>$A$4=""</formula>
    </cfRule>
    <cfRule type="cellIs" dxfId="10" priority="11" operator="greaterThan">
      <formula>$E$4</formula>
    </cfRule>
    <cfRule type="cellIs" dxfId="9" priority="12" operator="greaterThanOrEqual">
      <formula>$A$4</formula>
    </cfRule>
  </conditionalFormatting>
  <conditionalFormatting sqref="A25">
    <cfRule type="expression" dxfId="8" priority="7">
      <formula>$A$4=""</formula>
    </cfRule>
    <cfRule type="cellIs" dxfId="7" priority="8" operator="greaterThan">
      <formula>$E$4</formula>
    </cfRule>
    <cfRule type="cellIs" dxfId="6" priority="9" operator="greaterThanOrEqual">
      <formula>$A$4</formula>
    </cfRule>
  </conditionalFormatting>
  <conditionalFormatting sqref="A26">
    <cfRule type="expression" dxfId="5" priority="4">
      <formula>$A$4=""</formula>
    </cfRule>
    <cfRule type="cellIs" dxfId="4" priority="5" operator="greaterThan">
      <formula>$E$4</formula>
    </cfRule>
    <cfRule type="cellIs" dxfId="3" priority="6" operator="greaterThanOrEqual">
      <formula>$A$4</formula>
    </cfRule>
  </conditionalFormatting>
  <conditionalFormatting sqref="A27">
    <cfRule type="expression" dxfId="2" priority="1">
      <formula>$A$4=""</formula>
    </cfRule>
    <cfRule type="cellIs" dxfId="1" priority="2" operator="greaterThan">
      <formula>$E$4</formula>
    </cfRule>
    <cfRule type="cellIs" dxfId="0" priority="3" operator="greaterThanOrEqual">
      <formula>$A$4</formula>
    </cfRule>
  </conditionalFormatting>
  <dataValidations count="3">
    <dataValidation type="whole" allowBlank="1" showInputMessage="1" showErrorMessage="1" prompt="You may need to supply the number of employees, enter the total each pay period here." sqref="E8:E20 E41:E43 E25:E36" xr:uid="{593EA92C-56D4-4B08-8432-B98F5C2A2CAC}">
      <formula1>0</formula1>
      <formula2>1000</formula2>
    </dataValidation>
    <dataValidation type="date" operator="greaterThan" allowBlank="1" showInputMessage="1" showErrorMessage="1" promptTitle="8 week date" prompt="This is the date that is 8 weeks from the funding date in Cell A4" sqref="E4" xr:uid="{B2ADFC75-C3A5-4A82-BCA9-5B4CAC29EF3D}">
      <formula1>43921</formula1>
    </dataValidation>
    <dataValidation type="date" operator="greaterThan" allowBlank="1" showInputMessage="1" showErrorMessage="1" promptTitle="Funding Date" prompt="Enter the funding date" sqref="A3:A4" xr:uid="{E77872B7-EAA6-4B79-A92B-95D92C85F63F}">
      <formula1>43921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 Here</vt:lpstr>
      <vt:lpstr>Example</vt:lpstr>
      <vt:lpstr>Actual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Felder</dc:creator>
  <cp:lastModifiedBy>Chuck Felder</cp:lastModifiedBy>
  <dcterms:created xsi:type="dcterms:W3CDTF">2020-04-17T17:20:53Z</dcterms:created>
  <dcterms:modified xsi:type="dcterms:W3CDTF">2020-04-28T23:23:06Z</dcterms:modified>
</cp:coreProperties>
</file>